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400" yWindow="-12" windowWidth="14448" windowHeight="11760" tabRatio="811"/>
  </bookViews>
  <sheets>
    <sheet name="Cálculo" sheetId="5" r:id="rId1"/>
  </sheets>
  <calcPr calcId="125725"/>
</workbook>
</file>

<file path=xl/calcChain.xml><?xml version="1.0" encoding="utf-8"?>
<calcChain xmlns="http://schemas.openxmlformats.org/spreadsheetml/2006/main">
  <c r="F2" i="5"/>
  <c r="G2" s="1"/>
  <c r="I2"/>
  <c r="N2" s="1"/>
  <c r="O2"/>
  <c r="P2" s="1"/>
  <c r="D2"/>
  <c r="R2" l="1"/>
  <c r="Q2"/>
  <c r="H2"/>
  <c r="S2" l="1"/>
</calcChain>
</file>

<file path=xl/sharedStrings.xml><?xml version="1.0" encoding="utf-8"?>
<sst xmlns="http://schemas.openxmlformats.org/spreadsheetml/2006/main" count="90" uniqueCount="90">
  <si>
    <t>No</t>
  </si>
  <si>
    <t>Hontoria de Valdearados</t>
  </si>
  <si>
    <t>Si</t>
  </si>
  <si>
    <t>Valdeande</t>
  </si>
  <si>
    <t>Arauzo de Miel</t>
  </si>
  <si>
    <t>Caleruega</t>
  </si>
  <si>
    <t>Torresandino</t>
  </si>
  <si>
    <t>Espinosa de Cervera</t>
  </si>
  <si>
    <t>Fuentecén</t>
  </si>
  <si>
    <t>Quintana del Pidio</t>
  </si>
  <si>
    <t>Torregalindo</t>
  </si>
  <si>
    <t>Fresnillo de las Dueñas</t>
  </si>
  <si>
    <t>Adrada de Haza</t>
  </si>
  <si>
    <t>Anguix</t>
  </si>
  <si>
    <t>Arandilla</t>
  </si>
  <si>
    <t>Arauzo de Salce</t>
  </si>
  <si>
    <t>Arauzo de Torre</t>
  </si>
  <si>
    <t>Bahabón de Esgueva</t>
  </si>
  <si>
    <t>Baños de Valdearados</t>
  </si>
  <si>
    <t>Berlangas de Roa</t>
  </si>
  <si>
    <t>Brazacorta</t>
  </si>
  <si>
    <t>Cabañes de Esgueva</t>
  </si>
  <si>
    <t>Campillo de Aranda</t>
  </si>
  <si>
    <t>Castrillo de la Vega</t>
  </si>
  <si>
    <t>Ciruelos de Cervera</t>
  </si>
  <si>
    <t>Coruña del Conde</t>
  </si>
  <si>
    <t>Fuentelcésped</t>
  </si>
  <si>
    <t>Fuentelisendo</t>
  </si>
  <si>
    <t>Fuentemolinos</t>
  </si>
  <si>
    <t>Fuentenebro</t>
  </si>
  <si>
    <t>Fuentespina</t>
  </si>
  <si>
    <t>Gumiel de Izán</t>
  </si>
  <si>
    <t>Gumiel de Mercado</t>
  </si>
  <si>
    <t>Haza</t>
  </si>
  <si>
    <t>Hontangas</t>
  </si>
  <si>
    <t>Hoyales de Roa</t>
  </si>
  <si>
    <t>Huerta de Rey</t>
  </si>
  <si>
    <t>Mambrilla de Castrejón</t>
  </si>
  <si>
    <t>Milagros</t>
  </si>
  <si>
    <t>Moradillo de Roa</t>
  </si>
  <si>
    <t>Nava de Roa</t>
  </si>
  <si>
    <t>Olmedillo de Roa</t>
  </si>
  <si>
    <t>Oquillas</t>
  </si>
  <si>
    <t>Pardilla</t>
  </si>
  <si>
    <t>Pedrosa de Duero</t>
  </si>
  <si>
    <t>Peñaranda de Duero</t>
  </si>
  <si>
    <t>Pinilla Trasmonte</t>
  </si>
  <si>
    <t>Quemada</t>
  </si>
  <si>
    <t>San Juan del Monte</t>
  </si>
  <si>
    <t>San Martín de Rubiales</t>
  </si>
  <si>
    <t>Santa Cruz de la Salceda</t>
  </si>
  <si>
    <t>Santa María del Mercadillo</t>
  </si>
  <si>
    <t>Santibáñez de Esgueva</t>
  </si>
  <si>
    <t>Sotillo de la Ribera</t>
  </si>
  <si>
    <t>Terradillos de Esgueva</t>
  </si>
  <si>
    <t>Tórtoles de Esgueva</t>
  </si>
  <si>
    <t>Tubilla del Lago</t>
  </si>
  <si>
    <t>Vadocondes</t>
  </si>
  <si>
    <t>Valdezate</t>
  </si>
  <si>
    <t>Villaescusa de Roa</t>
  </si>
  <si>
    <t>Villalba de Duero</t>
  </si>
  <si>
    <t>Villalbilla de Gumiel</t>
  </si>
  <si>
    <t>Villanueva de Gumiel</t>
  </si>
  <si>
    <t>Villatuelda</t>
  </si>
  <si>
    <t>Zazuar</t>
  </si>
  <si>
    <t>Roa de Duero</t>
  </si>
  <si>
    <t>La Horra</t>
  </si>
  <si>
    <t>La Cueva de Roa</t>
  </si>
  <si>
    <t>La Sequera de Haza</t>
  </si>
  <si>
    <t>La Vid y Barrios</t>
  </si>
  <si>
    <t>Retención</t>
  </si>
  <si>
    <t>Población</t>
  </si>
  <si>
    <t>Exceso solicitante</t>
  </si>
  <si>
    <t>IVA</t>
  </si>
  <si>
    <t>Total  aportado finalmente Solicitante</t>
  </si>
  <si>
    <t>Pueblo de la actuación</t>
  </si>
  <si>
    <t>Base Imponible</t>
  </si>
  <si>
    <t>% retención en su caso</t>
  </si>
  <si>
    <t>LA ENTIDAD solicitante es socia</t>
  </si>
  <si>
    <r>
      <t xml:space="preserve">Total Factura </t>
    </r>
    <r>
      <rPr>
        <sz val="9"/>
        <rFont val="Calibri"/>
        <family val="2"/>
        <scheme val="minor"/>
      </rPr>
      <t>Base Imponible+ IVA</t>
    </r>
  </si>
  <si>
    <r>
      <t xml:space="preserve">Total Factura </t>
    </r>
    <r>
      <rPr>
        <sz val="9"/>
        <rFont val="Calibri"/>
        <family val="2"/>
        <scheme val="minor"/>
      </rPr>
      <t>menos retención</t>
    </r>
  </si>
  <si>
    <t>Actividad recogida en un ciclo</t>
  </si>
  <si>
    <t>Se factura al grupo directamente</t>
  </si>
  <si>
    <t>El grupo tiene su sede en la Ribera del Duero Burgalesa</t>
  </si>
  <si>
    <t>El Municipio dónde se ejecuta el evento es socio</t>
  </si>
  <si>
    <t>% a aplicar</t>
  </si>
  <si>
    <t>Límite de colaboración de Total factura</t>
  </si>
  <si>
    <t>% de colaboración del solicitante</t>
  </si>
  <si>
    <t>% IVA</t>
  </si>
  <si>
    <t>IVAS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</si>
</sst>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9" tint="-0.49998474074526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164" fontId="5" fillId="0" borderId="0" xfId="1" applyNumberFormat="1" applyFont="1" applyFill="1" applyBorder="1"/>
    <xf numFmtId="0" fontId="0" fillId="0" borderId="5" xfId="0" applyFill="1" applyBorder="1"/>
    <xf numFmtId="8" fontId="5" fillId="0" borderId="0" xfId="0" applyNumberFormat="1" applyFont="1" applyFill="1" applyBorder="1"/>
    <xf numFmtId="0" fontId="7" fillId="2" borderId="1" xfId="0" applyFont="1" applyFill="1" applyBorder="1" applyAlignment="1">
      <alignment horizontal="left" vertical="center" wrapText="1"/>
    </xf>
    <xf numFmtId="44" fontId="5" fillId="2" borderId="1" xfId="1" applyFont="1" applyFill="1" applyBorder="1"/>
    <xf numFmtId="8" fontId="5" fillId="2" borderId="1" xfId="0" applyNumberFormat="1" applyFont="1" applyFill="1" applyBorder="1"/>
    <xf numFmtId="9" fontId="5" fillId="2" borderId="0" xfId="2" applyFont="1" applyFill="1" applyBorder="1"/>
    <xf numFmtId="0" fontId="7" fillId="2" borderId="1" xfId="0" applyFont="1" applyFill="1" applyBorder="1" applyAlignment="1">
      <alignment horizontal="left" vertical="center"/>
    </xf>
    <xf numFmtId="1" fontId="5" fillId="2" borderId="0" xfId="0" applyNumberFormat="1" applyFont="1" applyFill="1" applyBorder="1"/>
    <xf numFmtId="0" fontId="7" fillId="2" borderId="4" xfId="0" applyFont="1" applyFill="1" applyBorder="1" applyAlignment="1">
      <alignment horizontal="center" vertical="center" wrapText="1"/>
    </xf>
    <xf numFmtId="44" fontId="5" fillId="2" borderId="0" xfId="1" applyFont="1" applyFill="1"/>
    <xf numFmtId="0" fontId="7" fillId="2" borderId="6" xfId="0" applyFont="1" applyFill="1" applyBorder="1" applyAlignment="1">
      <alignment horizontal="center" vertical="center" wrapText="1"/>
    </xf>
    <xf numFmtId="44" fontId="5" fillId="2" borderId="3" xfId="1" applyFont="1" applyFill="1" applyBorder="1"/>
    <xf numFmtId="0" fontId="7" fillId="2" borderId="1" xfId="0" applyFont="1" applyFill="1" applyBorder="1" applyAlignment="1">
      <alignment horizontal="center" vertical="center" wrapText="1"/>
    </xf>
    <xf numFmtId="44" fontId="5" fillId="2" borderId="0" xfId="0" applyNumberFormat="1" applyFont="1" applyFill="1" applyBorder="1"/>
    <xf numFmtId="0" fontId="7" fillId="2" borderId="7" xfId="0" applyFont="1" applyFill="1" applyBorder="1" applyAlignment="1">
      <alignment horizontal="center" vertical="center" wrapText="1"/>
    </xf>
    <xf numFmtId="44" fontId="5" fillId="2" borderId="2" xfId="0" applyNumberFormat="1" applyFont="1" applyFill="1" applyBorder="1"/>
    <xf numFmtId="9" fontId="5" fillId="0" borderId="1" xfId="0" applyNumberFormat="1" applyFont="1" applyFill="1" applyBorder="1"/>
    <xf numFmtId="9" fontId="0" fillId="0" borderId="1" xfId="0" applyNumberFormat="1" applyFill="1" applyBorder="1"/>
    <xf numFmtId="44" fontId="6" fillId="0" borderId="1" xfId="0" applyNumberFormat="1" applyFont="1" applyFill="1" applyBorder="1"/>
    <xf numFmtId="8" fontId="0" fillId="0" borderId="0" xfId="0" applyNumberFormat="1" applyFill="1"/>
    <xf numFmtId="6" fontId="5" fillId="0" borderId="1" xfId="0" applyNumberFormat="1" applyFont="1" applyFill="1" applyBorder="1" applyProtection="1">
      <protection locked="0"/>
    </xf>
    <xf numFmtId="9" fontId="5" fillId="3" borderId="1" xfId="2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44" fontId="5" fillId="0" borderId="1" xfId="1" applyFont="1" applyFill="1" applyBorder="1" applyProtection="1">
      <protection locked="0"/>
    </xf>
    <xf numFmtId="10" fontId="5" fillId="0" borderId="1" xfId="1" applyNumberFormat="1" applyFont="1" applyFill="1" applyBorder="1" applyProtection="1">
      <protection locked="0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zoomScale="85" zoomScaleNormal="85" workbookViewId="0">
      <selection activeCell="F2" sqref="F2"/>
    </sheetView>
  </sheetViews>
  <sheetFormatPr baseColWidth="10" defaultColWidth="11.44140625" defaultRowHeight="14.4"/>
  <cols>
    <col min="1" max="1" width="23.109375" style="1" bestFit="1" customWidth="1"/>
    <col min="2" max="2" width="16.33203125" style="1" customWidth="1"/>
    <col min="3" max="3" width="10.109375" style="1" customWidth="1"/>
    <col min="4" max="5" width="11.44140625" style="1" customWidth="1"/>
    <col min="6" max="6" width="10.6640625" style="1" customWidth="1"/>
    <col min="7" max="8" width="9.88671875" style="1" customWidth="1"/>
    <col min="9" max="9" width="21.109375" style="1" customWidth="1"/>
    <col min="10" max="10" width="18.5546875" style="1" customWidth="1"/>
    <col min="11" max="11" width="14.5546875" style="1" customWidth="1"/>
    <col min="12" max="12" width="16.33203125" style="1" customWidth="1"/>
    <col min="13" max="13" width="20.88671875" style="1" customWidth="1"/>
    <col min="14" max="14" width="9.88671875" style="1" customWidth="1"/>
    <col min="15" max="15" width="11.77734375" style="1" customWidth="1"/>
    <col min="16" max="16" width="10.33203125" style="1" bestFit="1" customWidth="1"/>
    <col min="17" max="17" width="13" style="1" bestFit="1" customWidth="1"/>
    <col min="18" max="19" width="16.88671875" style="1" customWidth="1"/>
    <col min="20" max="20" width="16.88671875" style="1" bestFit="1" customWidth="1"/>
    <col min="21" max="21" width="11.6640625" style="1" customWidth="1"/>
    <col min="22" max="22" width="9.88671875" style="1" customWidth="1"/>
    <col min="23" max="23" width="11" style="1" customWidth="1"/>
    <col min="24" max="24" width="5.33203125" style="1" customWidth="1"/>
    <col min="25" max="25" width="9.44140625" style="1" customWidth="1"/>
    <col min="26" max="26" width="8.6640625" style="1" customWidth="1"/>
    <col min="27" max="27" width="13.44140625" style="1" customWidth="1"/>
    <col min="28" max="28" width="12.6640625" style="1" bestFit="1" customWidth="1"/>
    <col min="29" max="29" width="15" style="1" bestFit="1" customWidth="1"/>
    <col min="30" max="30" width="14.88671875" style="1" bestFit="1" customWidth="1"/>
    <col min="31" max="31" width="18.109375" style="1" customWidth="1"/>
    <col min="32" max="32" width="17.33203125" style="1" bestFit="1" customWidth="1"/>
    <col min="33" max="33" width="14.6640625" style="1" customWidth="1"/>
    <col min="34" max="34" width="14.44140625" style="1" customWidth="1"/>
    <col min="35" max="35" width="33.44140625" style="1" bestFit="1" customWidth="1"/>
    <col min="36" max="36" width="18.88671875" style="1" customWidth="1"/>
    <col min="37" max="37" width="9.88671875" style="1" customWidth="1"/>
    <col min="38" max="38" width="9.88671875" style="1"/>
    <col min="39" max="41" width="11.44140625" style="1" customWidth="1"/>
    <col min="42" max="16384" width="11.44140625" style="1"/>
  </cols>
  <sheetData>
    <row r="1" spans="1:31" ht="68.25" customHeight="1">
      <c r="A1" s="9" t="s">
        <v>75</v>
      </c>
      <c r="B1" s="9" t="s">
        <v>76</v>
      </c>
      <c r="C1" s="9" t="s">
        <v>77</v>
      </c>
      <c r="D1" s="9" t="s">
        <v>70</v>
      </c>
      <c r="E1" s="9" t="s">
        <v>88</v>
      </c>
      <c r="F1" s="9" t="s">
        <v>73</v>
      </c>
      <c r="G1" s="9" t="s">
        <v>79</v>
      </c>
      <c r="H1" s="9" t="s">
        <v>80</v>
      </c>
      <c r="I1" s="9" t="s">
        <v>84</v>
      </c>
      <c r="J1" s="9" t="s">
        <v>78</v>
      </c>
      <c r="K1" s="9" t="s">
        <v>81</v>
      </c>
      <c r="L1" s="9" t="s">
        <v>82</v>
      </c>
      <c r="M1" s="9" t="s">
        <v>83</v>
      </c>
      <c r="N1" s="9" t="s">
        <v>85</v>
      </c>
      <c r="O1" s="13" t="s">
        <v>71</v>
      </c>
      <c r="P1" s="15" t="s">
        <v>86</v>
      </c>
      <c r="Q1" s="17" t="s">
        <v>72</v>
      </c>
      <c r="R1" s="19" t="s">
        <v>87</v>
      </c>
      <c r="S1" s="21" t="s">
        <v>74</v>
      </c>
    </row>
    <row r="2" spans="1:31">
      <c r="A2" s="29"/>
      <c r="B2" s="30"/>
      <c r="C2" s="31"/>
      <c r="D2" s="10">
        <f>C2*B2</f>
        <v>0</v>
      </c>
      <c r="E2" s="28"/>
      <c r="F2" s="11">
        <f>B2*E2</f>
        <v>0</v>
      </c>
      <c r="G2" s="11">
        <f>F2+B2</f>
        <v>0</v>
      </c>
      <c r="H2" s="11">
        <f>G2-D2</f>
        <v>0</v>
      </c>
      <c r="I2" s="11" t="str">
        <f>IF(A2=A60,"No","Si")</f>
        <v>Si</v>
      </c>
      <c r="J2" s="27"/>
      <c r="K2" s="27"/>
      <c r="L2" s="27"/>
      <c r="M2" s="27"/>
      <c r="N2" s="12">
        <f>70%-(IF(I2="Si",15%,0))-(IF(J2="Si",5%,0))-(IF(K2="Si",5%,0))-(IF(L2="Si",5%,0))-(IF(M2="Si",5%,0))</f>
        <v>0.54999999999999993</v>
      </c>
      <c r="O2" s="14">
        <f>SUMIF($A$8:$A$75,A2,$B$8:$B$75)</f>
        <v>0</v>
      </c>
      <c r="P2" s="16">
        <f>IF(O2&lt;501,1000,IF(O2&lt;1501,2000,2500))</f>
        <v>1000</v>
      </c>
      <c r="Q2" s="18">
        <f>IF((P2-G2)&gt;0,0,G2-P2)</f>
        <v>0</v>
      </c>
      <c r="R2" s="20">
        <f>IF((P2-G2)&gt;0,G2*N2,P2*N2)</f>
        <v>0</v>
      </c>
      <c r="S2" s="22">
        <f>Q2+R2</f>
        <v>0</v>
      </c>
    </row>
    <row r="3" spans="1:31">
      <c r="B3" s="8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AE3" s="5"/>
    </row>
    <row r="4" spans="1:31" ht="15" hidden="1" thickBot="1">
      <c r="B4" s="8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AE4" s="5"/>
    </row>
    <row r="5" spans="1:31" ht="15" hidden="1" thickBot="1">
      <c r="A5" s="7" t="s">
        <v>2</v>
      </c>
      <c r="B5" s="8"/>
      <c r="C5" s="6"/>
      <c r="D5" s="5"/>
      <c r="E5" s="25" t="s">
        <v>89</v>
      </c>
      <c r="F5" s="5"/>
    </row>
    <row r="6" spans="1:31" ht="15" hidden="1" thickBot="1">
      <c r="A6" s="7" t="s">
        <v>0</v>
      </c>
      <c r="B6" s="8"/>
      <c r="C6" s="5"/>
      <c r="D6" s="5"/>
      <c r="E6" s="23"/>
      <c r="F6" s="5"/>
    </row>
    <row r="7" spans="1:31" hidden="1">
      <c r="B7" s="2">
        <v>2017</v>
      </c>
      <c r="E7" s="23">
        <v>0</v>
      </c>
    </row>
    <row r="8" spans="1:31" hidden="1">
      <c r="A8" s="3" t="s">
        <v>12</v>
      </c>
      <c r="B8" s="4">
        <v>221</v>
      </c>
      <c r="E8" s="24">
        <v>0.1</v>
      </c>
    </row>
    <row r="9" spans="1:31" hidden="1">
      <c r="A9" s="3" t="s">
        <v>13</v>
      </c>
      <c r="B9" s="4">
        <v>134</v>
      </c>
      <c r="E9" s="24">
        <v>0.21</v>
      </c>
    </row>
    <row r="10" spans="1:31" hidden="1">
      <c r="A10" s="3" t="s">
        <v>14</v>
      </c>
      <c r="B10" s="4">
        <v>164</v>
      </c>
    </row>
    <row r="11" spans="1:31" hidden="1">
      <c r="A11" s="3" t="s">
        <v>4</v>
      </c>
      <c r="B11" s="4">
        <v>328</v>
      </c>
    </row>
    <row r="12" spans="1:31" hidden="1">
      <c r="A12" s="3" t="s">
        <v>15</v>
      </c>
      <c r="B12" s="4">
        <v>59</v>
      </c>
    </row>
    <row r="13" spans="1:31" hidden="1">
      <c r="A13" s="3" t="s">
        <v>16</v>
      </c>
      <c r="B13" s="4">
        <v>73</v>
      </c>
    </row>
    <row r="14" spans="1:31" hidden="1">
      <c r="A14" s="3" t="s">
        <v>17</v>
      </c>
      <c r="B14" s="4">
        <v>78</v>
      </c>
    </row>
    <row r="15" spans="1:31" hidden="1">
      <c r="A15" s="3" t="s">
        <v>18</v>
      </c>
      <c r="B15" s="4">
        <v>350</v>
      </c>
    </row>
    <row r="16" spans="1:31" hidden="1">
      <c r="A16" s="3" t="s">
        <v>19</v>
      </c>
      <c r="B16" s="4">
        <v>180</v>
      </c>
    </row>
    <row r="17" spans="1:2" hidden="1">
      <c r="A17" s="3" t="s">
        <v>20</v>
      </c>
      <c r="B17" s="4">
        <v>60</v>
      </c>
    </row>
    <row r="18" spans="1:2" hidden="1">
      <c r="A18" s="3" t="s">
        <v>21</v>
      </c>
      <c r="B18" s="4">
        <v>173</v>
      </c>
    </row>
    <row r="19" spans="1:2" hidden="1">
      <c r="A19" s="3" t="s">
        <v>5</v>
      </c>
      <c r="B19" s="4">
        <v>441</v>
      </c>
    </row>
    <row r="20" spans="1:2" hidden="1">
      <c r="A20" s="3" t="s">
        <v>22</v>
      </c>
      <c r="B20" s="4">
        <v>167</v>
      </c>
    </row>
    <row r="21" spans="1:2" hidden="1">
      <c r="A21" s="3" t="s">
        <v>23</v>
      </c>
      <c r="B21" s="4">
        <v>615</v>
      </c>
    </row>
    <row r="22" spans="1:2" hidden="1">
      <c r="A22" s="3" t="s">
        <v>24</v>
      </c>
      <c r="B22" s="4">
        <v>110</v>
      </c>
    </row>
    <row r="23" spans="1:2" hidden="1">
      <c r="A23" s="3" t="s">
        <v>25</v>
      </c>
      <c r="B23" s="4">
        <v>120</v>
      </c>
    </row>
    <row r="24" spans="1:2" hidden="1">
      <c r="A24" s="3" t="s">
        <v>67</v>
      </c>
      <c r="B24" s="4">
        <v>87</v>
      </c>
    </row>
    <row r="25" spans="1:2" hidden="1">
      <c r="A25" s="3" t="s">
        <v>7</v>
      </c>
      <c r="B25" s="4">
        <v>99</v>
      </c>
    </row>
    <row r="26" spans="1:2" hidden="1">
      <c r="A26" s="3" t="s">
        <v>11</v>
      </c>
      <c r="B26" s="4">
        <v>649</v>
      </c>
    </row>
    <row r="27" spans="1:2" hidden="1">
      <c r="A27" s="3" t="s">
        <v>8</v>
      </c>
      <c r="B27" s="4">
        <v>222</v>
      </c>
    </row>
    <row r="28" spans="1:2" hidden="1">
      <c r="A28" s="3" t="s">
        <v>26</v>
      </c>
      <c r="B28" s="4">
        <v>246</v>
      </c>
    </row>
    <row r="29" spans="1:2" hidden="1">
      <c r="A29" s="3" t="s">
        <v>27</v>
      </c>
      <c r="B29" s="4">
        <v>86</v>
      </c>
    </row>
    <row r="30" spans="1:2" hidden="1">
      <c r="A30" s="3" t="s">
        <v>28</v>
      </c>
      <c r="B30" s="4">
        <v>103</v>
      </c>
    </row>
    <row r="31" spans="1:2" hidden="1">
      <c r="A31" s="3" t="s">
        <v>29</v>
      </c>
      <c r="B31" s="4">
        <v>130</v>
      </c>
    </row>
    <row r="32" spans="1:2" hidden="1">
      <c r="A32" s="3" t="s">
        <v>30</v>
      </c>
      <c r="B32" s="4">
        <v>784</v>
      </c>
    </row>
    <row r="33" spans="1:2" hidden="1">
      <c r="A33" s="3" t="s">
        <v>31</v>
      </c>
      <c r="B33" s="4">
        <v>545</v>
      </c>
    </row>
    <row r="34" spans="1:2" hidden="1">
      <c r="A34" s="3" t="s">
        <v>32</v>
      </c>
      <c r="B34" s="4">
        <v>337</v>
      </c>
    </row>
    <row r="35" spans="1:2" hidden="1">
      <c r="A35" s="3" t="s">
        <v>33</v>
      </c>
      <c r="B35" s="4">
        <v>27</v>
      </c>
    </row>
    <row r="36" spans="1:2" hidden="1">
      <c r="A36" s="3" t="s">
        <v>34</v>
      </c>
      <c r="B36" s="4">
        <v>96</v>
      </c>
    </row>
    <row r="37" spans="1:2" hidden="1">
      <c r="A37" s="3" t="s">
        <v>1</v>
      </c>
      <c r="B37" s="4">
        <v>191</v>
      </c>
    </row>
    <row r="38" spans="1:2" hidden="1">
      <c r="A38" s="3" t="s">
        <v>66</v>
      </c>
      <c r="B38" s="4">
        <v>354</v>
      </c>
    </row>
    <row r="39" spans="1:2" hidden="1">
      <c r="A39" s="3" t="s">
        <v>35</v>
      </c>
      <c r="B39" s="4">
        <v>224</v>
      </c>
    </row>
    <row r="40" spans="1:2" hidden="1">
      <c r="A40" s="3" t="s">
        <v>36</v>
      </c>
      <c r="B40" s="4">
        <v>937</v>
      </c>
    </row>
    <row r="41" spans="1:2" hidden="1">
      <c r="A41" s="3" t="s">
        <v>37</v>
      </c>
      <c r="B41" s="4">
        <v>103</v>
      </c>
    </row>
    <row r="42" spans="1:2" hidden="1">
      <c r="A42" s="3" t="s">
        <v>38</v>
      </c>
      <c r="B42" s="4">
        <v>459</v>
      </c>
    </row>
    <row r="43" spans="1:2" hidden="1">
      <c r="A43" s="3" t="s">
        <v>39</v>
      </c>
      <c r="B43" s="4">
        <v>180</v>
      </c>
    </row>
    <row r="44" spans="1:2" hidden="1">
      <c r="A44" s="3" t="s">
        <v>40</v>
      </c>
      <c r="B44" s="4">
        <v>220</v>
      </c>
    </row>
    <row r="45" spans="1:2" hidden="1">
      <c r="A45" s="3" t="s">
        <v>41</v>
      </c>
      <c r="B45" s="4">
        <v>199</v>
      </c>
    </row>
    <row r="46" spans="1:2" hidden="1">
      <c r="A46" s="3" t="s">
        <v>42</v>
      </c>
      <c r="B46" s="4">
        <v>55</v>
      </c>
    </row>
    <row r="47" spans="1:2" hidden="1">
      <c r="A47" s="3" t="s">
        <v>43</v>
      </c>
      <c r="B47" s="4">
        <v>125</v>
      </c>
    </row>
    <row r="48" spans="1:2" hidden="1">
      <c r="A48" s="3" t="s">
        <v>44</v>
      </c>
      <c r="B48" s="4">
        <v>438</v>
      </c>
    </row>
    <row r="49" spans="1:2" hidden="1">
      <c r="A49" s="3" t="s">
        <v>45</v>
      </c>
      <c r="B49" s="4">
        <v>529</v>
      </c>
    </row>
    <row r="50" spans="1:2" hidden="1">
      <c r="A50" s="3" t="s">
        <v>46</v>
      </c>
      <c r="B50" s="4">
        <v>167</v>
      </c>
    </row>
    <row r="51" spans="1:2" hidden="1">
      <c r="A51" s="3" t="s">
        <v>47</v>
      </c>
      <c r="B51" s="4">
        <v>241</v>
      </c>
    </row>
    <row r="52" spans="1:2" hidden="1">
      <c r="A52" s="3" t="s">
        <v>9</v>
      </c>
      <c r="B52" s="4">
        <v>154</v>
      </c>
    </row>
    <row r="53" spans="1:2" hidden="1">
      <c r="A53" s="3" t="s">
        <v>65</v>
      </c>
      <c r="B53" s="4">
        <v>2262</v>
      </c>
    </row>
    <row r="54" spans="1:2" hidden="1">
      <c r="A54" s="3" t="s">
        <v>48</v>
      </c>
      <c r="B54" s="4">
        <v>138</v>
      </c>
    </row>
    <row r="55" spans="1:2" hidden="1">
      <c r="A55" s="3" t="s">
        <v>49</v>
      </c>
      <c r="B55" s="4">
        <v>134</v>
      </c>
    </row>
    <row r="56" spans="1:2" hidden="1">
      <c r="A56" s="3" t="s">
        <v>50</v>
      </c>
      <c r="B56" s="4">
        <v>139</v>
      </c>
    </row>
    <row r="57" spans="1:2" ht="27" hidden="1">
      <c r="A57" s="3" t="s">
        <v>51</v>
      </c>
      <c r="B57" s="4">
        <v>106</v>
      </c>
    </row>
    <row r="58" spans="1:2" hidden="1">
      <c r="A58" s="3" t="s">
        <v>52</v>
      </c>
      <c r="B58" s="4">
        <v>90</v>
      </c>
    </row>
    <row r="59" spans="1:2" hidden="1">
      <c r="A59" s="3" t="s">
        <v>68</v>
      </c>
      <c r="B59" s="4">
        <v>34</v>
      </c>
    </row>
    <row r="60" spans="1:2" hidden="1">
      <c r="A60" s="3" t="s">
        <v>53</v>
      </c>
      <c r="B60" s="4">
        <v>501</v>
      </c>
    </row>
    <row r="61" spans="1:2" hidden="1">
      <c r="A61" s="3" t="s">
        <v>54</v>
      </c>
      <c r="B61" s="4">
        <v>79</v>
      </c>
    </row>
    <row r="62" spans="1:2" hidden="1">
      <c r="A62" s="3" t="s">
        <v>10</v>
      </c>
      <c r="B62" s="4">
        <v>133</v>
      </c>
    </row>
    <row r="63" spans="1:2" hidden="1">
      <c r="A63" s="3" t="s">
        <v>6</v>
      </c>
      <c r="B63" s="4">
        <v>663</v>
      </c>
    </row>
    <row r="64" spans="1:2" hidden="1">
      <c r="A64" s="3" t="s">
        <v>55</v>
      </c>
      <c r="B64" s="4">
        <v>471</v>
      </c>
    </row>
    <row r="65" spans="1:14" hidden="1">
      <c r="A65" s="3" t="s">
        <v>56</v>
      </c>
      <c r="B65" s="4">
        <v>156</v>
      </c>
    </row>
    <row r="66" spans="1:14" hidden="1">
      <c r="A66" s="3" t="s">
        <v>57</v>
      </c>
      <c r="B66" s="4">
        <v>374</v>
      </c>
    </row>
    <row r="67" spans="1:14" hidden="1">
      <c r="A67" s="3" t="s">
        <v>3</v>
      </c>
      <c r="B67" s="4">
        <v>99</v>
      </c>
    </row>
    <row r="68" spans="1:14" hidden="1">
      <c r="A68" s="3" t="s">
        <v>58</v>
      </c>
      <c r="B68" s="4">
        <v>138</v>
      </c>
    </row>
    <row r="69" spans="1:14" hidden="1">
      <c r="A69" s="3" t="s">
        <v>69</v>
      </c>
      <c r="B69" s="4">
        <v>242</v>
      </c>
    </row>
    <row r="70" spans="1:14" hidden="1">
      <c r="A70" s="3" t="s">
        <v>59</v>
      </c>
      <c r="B70" s="4">
        <v>108</v>
      </c>
    </row>
    <row r="71" spans="1:14" hidden="1">
      <c r="A71" s="3" t="s">
        <v>60</v>
      </c>
      <c r="B71" s="4">
        <v>676</v>
      </c>
    </row>
    <row r="72" spans="1:14" hidden="1">
      <c r="A72" s="3" t="s">
        <v>61</v>
      </c>
      <c r="B72" s="4">
        <v>86</v>
      </c>
    </row>
    <row r="73" spans="1:14" hidden="1">
      <c r="A73" s="3" t="s">
        <v>62</v>
      </c>
      <c r="B73" s="4">
        <v>281</v>
      </c>
    </row>
    <row r="74" spans="1:14" hidden="1">
      <c r="A74" s="3" t="s">
        <v>63</v>
      </c>
      <c r="B74" s="4">
        <v>37</v>
      </c>
    </row>
    <row r="75" spans="1:14" hidden="1">
      <c r="A75" s="3" t="s">
        <v>64</v>
      </c>
      <c r="B75" s="4">
        <v>232</v>
      </c>
    </row>
    <row r="77" spans="1:14">
      <c r="N77" s="26"/>
    </row>
  </sheetData>
  <sheetProtection password="C37F" sheet="1" objects="1" scenarios="1" formatCells="0" formatColumns="0" formatRows="0" insertColumns="0" insertRows="0" insertHyperlinks="0" deleteColumns="0" deleteRows="0" sort="0" autoFilter="0" pivotTables="0"/>
  <dataConsolidate/>
  <dataValidations count="3">
    <dataValidation type="list" allowBlank="1" showInputMessage="1" showErrorMessage="1" sqref="A2">
      <formula1>$A$8:$A$75</formula1>
    </dataValidation>
    <dataValidation type="list" allowBlank="1" showInputMessage="1" showErrorMessage="1" sqref="J2:M2">
      <formula1>$A$5:$A$6</formula1>
    </dataValidation>
    <dataValidation type="list" allowBlank="1" showInputMessage="1" showErrorMessage="1" sqref="E2">
      <formula1>$E$6:$E$9</formula1>
    </dataValidation>
  </dataValidations>
  <pageMargins left="0" right="0" top="0" bottom="0" header="0" footer="0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2019-01-08T18:35:29Z</dcterms:modified>
</cp:coreProperties>
</file>